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v\Desktop\PowerLIVE\"/>
    </mc:Choice>
  </mc:AlternateContent>
  <xr:revisionPtr revIDLastSave="0" documentId="13_ncr:1_{20382394-A03C-47E3-B153-ADF674D45CE3}" xr6:coauthVersionLast="47" xr6:coauthVersionMax="47" xr10:uidLastSave="{00000000-0000-0000-0000-000000000000}"/>
  <bookViews>
    <workbookView xWindow="-120" yWindow="-120" windowWidth="29040" windowHeight="15720" xr2:uid="{A7453752-66E3-4B54-BB05-F386806FC66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29" i="1"/>
  <c r="M26" i="1"/>
  <c r="M21" i="1"/>
  <c r="M16" i="1"/>
  <c r="M6" i="1"/>
  <c r="M40" i="1"/>
  <c r="M41" i="1" s="1"/>
  <c r="M8" i="1"/>
  <c r="M35" i="1"/>
  <c r="M34" i="1"/>
  <c r="M36" i="1" s="1"/>
  <c r="M9" i="1"/>
  <c r="M11" i="1" l="1"/>
</calcChain>
</file>

<file path=xl/sharedStrings.xml><?xml version="1.0" encoding="utf-8"?>
<sst xmlns="http://schemas.openxmlformats.org/spreadsheetml/2006/main" count="142" uniqueCount="67">
  <si>
    <t>Číslo</t>
  </si>
  <si>
    <t>Soutěžící</t>
  </si>
  <si>
    <t>Pohlaví</t>
  </si>
  <si>
    <t>Rok narození</t>
  </si>
  <si>
    <t>T.H.</t>
  </si>
  <si>
    <t>Země</t>
  </si>
  <si>
    <t>Team</t>
  </si>
  <si>
    <t>Soutěžní kategorie</t>
  </si>
  <si>
    <t>TR</t>
  </si>
  <si>
    <t>NH</t>
  </si>
  <si>
    <t>Dvojboj</t>
  </si>
  <si>
    <t>M</t>
  </si>
  <si>
    <t>POL</t>
  </si>
  <si>
    <t>LKS Polwica Wierzbno</t>
  </si>
  <si>
    <t>Chlapci do 12 let</t>
  </si>
  <si>
    <t>TANCOŠ Tadeáš</t>
  </si>
  <si>
    <t>CZE</t>
  </si>
  <si>
    <t>TJ Sokol Moravská Ostrava</t>
  </si>
  <si>
    <t>KRASKA Maja</t>
  </si>
  <si>
    <t>Ž</t>
  </si>
  <si>
    <t>Děvčata do 12 let</t>
  </si>
  <si>
    <t>WÓJCIK Julia</t>
  </si>
  <si>
    <t>Děvčata do 15 let</t>
  </si>
  <si>
    <t>GAJDOVÁ Bára</t>
  </si>
  <si>
    <t>TANCOŠOVÁ Klára</t>
  </si>
  <si>
    <t>NĚMEC Dominik</t>
  </si>
  <si>
    <t>ASK Tatra Kopřivnice</t>
  </si>
  <si>
    <t>KOLPASKÝ Tomáš</t>
  </si>
  <si>
    <t>SVK</t>
  </si>
  <si>
    <t>MKVaSŠ Košice</t>
  </si>
  <si>
    <t>Chlapci do 15 let</t>
  </si>
  <si>
    <t>SVOBODA David</t>
  </si>
  <si>
    <t>SKV Baník Havířov</t>
  </si>
  <si>
    <t>MOTAŁA Wojciech</t>
  </si>
  <si>
    <t>HUŇKA Ondřej</t>
  </si>
  <si>
    <t>Vzpírání Haná</t>
  </si>
  <si>
    <t>BASISTA Václav</t>
  </si>
  <si>
    <t>NOGOL Timotej</t>
  </si>
  <si>
    <t>TULEJ Dominik</t>
  </si>
  <si>
    <t>FRAIT Martin</t>
  </si>
  <si>
    <t>SKV BONATRANS Bohumín A</t>
  </si>
  <si>
    <t>SKV BONATRANS Bohumín B</t>
  </si>
  <si>
    <t>TCHURZ Jan</t>
  </si>
  <si>
    <t>Chlapci do 17 let</t>
  </si>
  <si>
    <t>KANTOR Martin</t>
  </si>
  <si>
    <t>Chlapci do 20 let</t>
  </si>
  <si>
    <t>ŠIMEK Martin</t>
  </si>
  <si>
    <t>MESHKO Andrii</t>
  </si>
  <si>
    <t>ŽIGA Samuel</t>
  </si>
  <si>
    <t>ZAVACKÝ Šimon</t>
  </si>
  <si>
    <t>SOLOVSKÝ Jan</t>
  </si>
  <si>
    <t>TANCOŠ Zdeněk</t>
  </si>
  <si>
    <t>KANTOROVÁ Laura</t>
  </si>
  <si>
    <t>Děvčata do 17 let</t>
  </si>
  <si>
    <t>MELICHOVÁ Natalie</t>
  </si>
  <si>
    <t>Děvčata do 20 let</t>
  </si>
  <si>
    <t>Sinclair</t>
  </si>
  <si>
    <t>SB + bonifikace</t>
  </si>
  <si>
    <t>1.</t>
  </si>
  <si>
    <t>2.</t>
  </si>
  <si>
    <t>3.</t>
  </si>
  <si>
    <t>4.</t>
  </si>
  <si>
    <t>5.</t>
  </si>
  <si>
    <t>6.</t>
  </si>
  <si>
    <t>7.</t>
  </si>
  <si>
    <t>8.</t>
  </si>
  <si>
    <t>59. MVC Bohumína 2024 - soutěž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</si>
</sst>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charset val="238"/>
      <scheme val="minor"/>
    </font>
    <font>
      <sz val="28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8B94-5B8E-4B78-81F5-49EBF35C19DB}">
  <dimension ref="A1:N41"/>
  <sheetViews>
    <sheetView tabSelected="1" workbookViewId="0">
      <selection activeCell="N13" sqref="N13:N16"/>
    </sheetView>
  </sheetViews>
  <sheetFormatPr defaultRowHeight="15" x14ac:dyDescent="0.25"/>
  <cols>
    <col min="1" max="1" width="5.7109375" style="8" bestFit="1" customWidth="1"/>
    <col min="2" max="2" width="18.28515625" bestFit="1" customWidth="1"/>
    <col min="3" max="3" width="7.5703125" style="8" bestFit="1" customWidth="1"/>
    <col min="4" max="4" width="12.5703125" style="8" bestFit="1" customWidth="1"/>
    <col min="5" max="5" width="6" bestFit="1" customWidth="1"/>
    <col min="6" max="6" width="6" style="8" bestFit="1" customWidth="1"/>
    <col min="7" max="7" width="26.140625" bestFit="1" customWidth="1"/>
    <col min="8" max="8" width="18" style="8" bestFit="1" customWidth="1"/>
    <col min="9" max="11" width="9.28515625" customWidth="1"/>
    <col min="12" max="12" width="9" bestFit="1" customWidth="1"/>
    <col min="13" max="13" width="14.7109375" bestFit="1" customWidth="1"/>
  </cols>
  <sheetData>
    <row r="1" spans="1:14" ht="36" x14ac:dyDescent="0.55000000000000004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4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56</v>
      </c>
      <c r="M2" s="4" t="s">
        <v>57</v>
      </c>
    </row>
    <row r="3" spans="1:14" x14ac:dyDescent="0.25">
      <c r="A3" s="5">
        <v>6</v>
      </c>
      <c r="B3" s="1" t="s">
        <v>36</v>
      </c>
      <c r="C3" s="5" t="s">
        <v>11</v>
      </c>
      <c r="D3" s="5">
        <v>2009</v>
      </c>
      <c r="E3" s="1">
        <v>68.3</v>
      </c>
      <c r="F3" s="5" t="s">
        <v>16</v>
      </c>
      <c r="G3" s="1" t="s">
        <v>40</v>
      </c>
      <c r="H3" s="5" t="s">
        <v>30</v>
      </c>
      <c r="I3" s="1">
        <v>74</v>
      </c>
      <c r="J3" s="1">
        <v>89</v>
      </c>
      <c r="K3" s="1">
        <v>163</v>
      </c>
      <c r="L3" s="1">
        <v>229.178</v>
      </c>
      <c r="M3" s="1"/>
      <c r="N3" s="9" t="s">
        <v>58</v>
      </c>
    </row>
    <row r="4" spans="1:14" x14ac:dyDescent="0.25">
      <c r="A4" s="6">
        <v>5</v>
      </c>
      <c r="B4" s="2" t="s">
        <v>42</v>
      </c>
      <c r="C4" s="6" t="s">
        <v>11</v>
      </c>
      <c r="D4" s="6">
        <v>2007</v>
      </c>
      <c r="E4" s="2">
        <v>85.5</v>
      </c>
      <c r="F4" s="6" t="s">
        <v>16</v>
      </c>
      <c r="G4" s="2" t="s">
        <v>40</v>
      </c>
      <c r="H4" s="6" t="s">
        <v>43</v>
      </c>
      <c r="I4" s="2">
        <v>113</v>
      </c>
      <c r="J4" s="2">
        <v>135</v>
      </c>
      <c r="K4" s="2">
        <v>248</v>
      </c>
      <c r="L4" s="2">
        <v>305.83359999999999</v>
      </c>
      <c r="M4" s="2"/>
      <c r="N4" s="9"/>
    </row>
    <row r="5" spans="1:14" x14ac:dyDescent="0.25">
      <c r="A5" s="7">
        <v>4</v>
      </c>
      <c r="B5" s="3" t="s">
        <v>44</v>
      </c>
      <c r="C5" s="7" t="s">
        <v>11</v>
      </c>
      <c r="D5" s="7">
        <v>2005</v>
      </c>
      <c r="E5" s="3">
        <v>92</v>
      </c>
      <c r="F5" s="7" t="s">
        <v>16</v>
      </c>
      <c r="G5" s="3" t="s">
        <v>40</v>
      </c>
      <c r="H5" s="7" t="s">
        <v>45</v>
      </c>
      <c r="I5" s="3">
        <v>108</v>
      </c>
      <c r="J5" s="3">
        <v>140</v>
      </c>
      <c r="K5" s="3">
        <v>248</v>
      </c>
      <c r="L5" s="3">
        <v>295.04559999999998</v>
      </c>
      <c r="M5" s="3"/>
      <c r="N5" s="9"/>
    </row>
    <row r="6" spans="1:14" x14ac:dyDescent="0.25">
      <c r="M6">
        <f>SUM(L3:L5)</f>
        <v>830.05719999999997</v>
      </c>
      <c r="N6" s="9"/>
    </row>
    <row r="8" spans="1:14" x14ac:dyDescent="0.25">
      <c r="A8" s="5">
        <v>14</v>
      </c>
      <c r="B8" s="1" t="s">
        <v>23</v>
      </c>
      <c r="C8" s="5" t="s">
        <v>19</v>
      </c>
      <c r="D8" s="5">
        <v>2009</v>
      </c>
      <c r="E8" s="1">
        <v>46.5</v>
      </c>
      <c r="F8" s="5" t="s">
        <v>16</v>
      </c>
      <c r="G8" s="1" t="s">
        <v>41</v>
      </c>
      <c r="H8" s="5" t="s">
        <v>22</v>
      </c>
      <c r="I8" s="1">
        <v>39</v>
      </c>
      <c r="J8" s="1">
        <v>50</v>
      </c>
      <c r="K8" s="1">
        <v>89</v>
      </c>
      <c r="L8" s="1">
        <v>145.10560000000001</v>
      </c>
      <c r="M8" s="1">
        <f>L8*1.5</f>
        <v>217.65840000000003</v>
      </c>
      <c r="N8" s="9" t="s">
        <v>59</v>
      </c>
    </row>
    <row r="9" spans="1:14" x14ac:dyDescent="0.25">
      <c r="A9" s="6">
        <v>9</v>
      </c>
      <c r="B9" s="2" t="s">
        <v>52</v>
      </c>
      <c r="C9" s="6" t="s">
        <v>19</v>
      </c>
      <c r="D9" s="6">
        <v>2008</v>
      </c>
      <c r="E9" s="2">
        <v>61.4</v>
      </c>
      <c r="F9" s="6" t="s">
        <v>16</v>
      </c>
      <c r="G9" s="2" t="s">
        <v>41</v>
      </c>
      <c r="H9" s="6" t="s">
        <v>53</v>
      </c>
      <c r="I9" s="2">
        <v>71</v>
      </c>
      <c r="J9" s="2">
        <v>76</v>
      </c>
      <c r="K9" s="2">
        <v>147</v>
      </c>
      <c r="L9" s="2">
        <v>196.0539</v>
      </c>
      <c r="M9" s="2">
        <f>L9*1.5</f>
        <v>294.08085</v>
      </c>
      <c r="N9" s="9"/>
    </row>
    <row r="10" spans="1:14" x14ac:dyDescent="0.25">
      <c r="A10" s="7">
        <v>7</v>
      </c>
      <c r="B10" s="3" t="s">
        <v>46</v>
      </c>
      <c r="C10" s="7" t="s">
        <v>11</v>
      </c>
      <c r="D10" s="7">
        <v>2006</v>
      </c>
      <c r="E10" s="3">
        <v>61</v>
      </c>
      <c r="F10" s="7" t="s">
        <v>16</v>
      </c>
      <c r="G10" s="3" t="s">
        <v>41</v>
      </c>
      <c r="H10" s="7" t="s">
        <v>45</v>
      </c>
      <c r="I10" s="3">
        <v>82</v>
      </c>
      <c r="J10" s="3">
        <v>102</v>
      </c>
      <c r="K10" s="3">
        <v>184</v>
      </c>
      <c r="L10" s="3">
        <v>285.76</v>
      </c>
      <c r="M10" s="3"/>
      <c r="N10" s="9"/>
    </row>
    <row r="11" spans="1:14" x14ac:dyDescent="0.25">
      <c r="M11">
        <f>SUM(M8:M9,L10)</f>
        <v>797.49925000000007</v>
      </c>
      <c r="N11" s="9"/>
    </row>
    <row r="13" spans="1:14" x14ac:dyDescent="0.25">
      <c r="A13" s="5">
        <v>30</v>
      </c>
      <c r="B13" s="1" t="s">
        <v>27</v>
      </c>
      <c r="C13" s="5" t="s">
        <v>11</v>
      </c>
      <c r="D13" s="5">
        <v>2009</v>
      </c>
      <c r="E13" s="1">
        <v>65</v>
      </c>
      <c r="F13" s="5" t="s">
        <v>28</v>
      </c>
      <c r="G13" s="1" t="s">
        <v>29</v>
      </c>
      <c r="H13" s="5" t="s">
        <v>30</v>
      </c>
      <c r="I13" s="1">
        <v>81</v>
      </c>
      <c r="J13" s="1">
        <v>92</v>
      </c>
      <c r="K13" s="1">
        <v>173</v>
      </c>
      <c r="L13" s="1">
        <v>251.43819999999999</v>
      </c>
      <c r="M13" s="1"/>
      <c r="N13" s="9" t="s">
        <v>60</v>
      </c>
    </row>
    <row r="14" spans="1:14" x14ac:dyDescent="0.25">
      <c r="A14" s="6">
        <v>31</v>
      </c>
      <c r="B14" s="2" t="s">
        <v>49</v>
      </c>
      <c r="C14" s="6" t="s">
        <v>11</v>
      </c>
      <c r="D14" s="6">
        <v>2007</v>
      </c>
      <c r="E14" s="2">
        <v>71.599999999999994</v>
      </c>
      <c r="F14" s="6" t="s">
        <v>28</v>
      </c>
      <c r="G14" s="2" t="s">
        <v>29</v>
      </c>
      <c r="H14" s="6" t="s">
        <v>43</v>
      </c>
      <c r="I14" s="2">
        <v>85</v>
      </c>
      <c r="J14" s="2">
        <v>98</v>
      </c>
      <c r="K14" s="2">
        <v>183</v>
      </c>
      <c r="L14" s="2">
        <v>249.64859999999999</v>
      </c>
      <c r="M14" s="2"/>
      <c r="N14" s="9"/>
    </row>
    <row r="15" spans="1:14" x14ac:dyDescent="0.25">
      <c r="A15" s="7">
        <v>32</v>
      </c>
      <c r="B15" s="3" t="s">
        <v>47</v>
      </c>
      <c r="C15" s="7" t="s">
        <v>11</v>
      </c>
      <c r="D15" s="7">
        <v>2006</v>
      </c>
      <c r="E15" s="3">
        <v>62</v>
      </c>
      <c r="F15" s="7" t="s">
        <v>28</v>
      </c>
      <c r="G15" s="3" t="s">
        <v>29</v>
      </c>
      <c r="H15" s="7" t="s">
        <v>45</v>
      </c>
      <c r="I15" s="3">
        <v>90</v>
      </c>
      <c r="J15" s="3">
        <v>104</v>
      </c>
      <c r="K15" s="3">
        <v>194</v>
      </c>
      <c r="L15" s="3">
        <v>292.94850000000002</v>
      </c>
      <c r="M15" s="3"/>
      <c r="N15" s="9"/>
    </row>
    <row r="16" spans="1:14" x14ac:dyDescent="0.25">
      <c r="M16">
        <f>SUM(L13:L15)</f>
        <v>794.03530000000001</v>
      </c>
      <c r="N16" s="9"/>
    </row>
    <row r="18" spans="1:14" x14ac:dyDescent="0.25">
      <c r="A18" s="5">
        <v>18</v>
      </c>
      <c r="B18" s="1" t="s">
        <v>31</v>
      </c>
      <c r="C18" s="5" t="s">
        <v>11</v>
      </c>
      <c r="D18" s="5">
        <v>2010</v>
      </c>
      <c r="E18" s="1">
        <v>48.9</v>
      </c>
      <c r="F18" s="5" t="s">
        <v>16</v>
      </c>
      <c r="G18" s="1" t="s">
        <v>32</v>
      </c>
      <c r="H18" s="5" t="s">
        <v>30</v>
      </c>
      <c r="I18" s="1">
        <v>59</v>
      </c>
      <c r="J18" s="1">
        <v>77</v>
      </c>
      <c r="K18" s="1">
        <v>136</v>
      </c>
      <c r="L18" s="1">
        <v>246.40479999999999</v>
      </c>
      <c r="M18" s="1"/>
      <c r="N18" s="9" t="s">
        <v>63</v>
      </c>
    </row>
    <row r="19" spans="1:14" x14ac:dyDescent="0.25">
      <c r="A19" s="6">
        <v>17</v>
      </c>
      <c r="B19" s="2" t="s">
        <v>37</v>
      </c>
      <c r="C19" s="6" t="s">
        <v>11</v>
      </c>
      <c r="D19" s="6">
        <v>2009</v>
      </c>
      <c r="E19" s="2">
        <v>80.099999999999994</v>
      </c>
      <c r="F19" s="6" t="s">
        <v>16</v>
      </c>
      <c r="G19" s="2" t="s">
        <v>32</v>
      </c>
      <c r="H19" s="6" t="s">
        <v>30</v>
      </c>
      <c r="I19" s="2">
        <v>74</v>
      </c>
      <c r="J19" s="2">
        <v>90</v>
      </c>
      <c r="K19" s="2">
        <v>164</v>
      </c>
      <c r="L19" s="2">
        <v>209.41159999999999</v>
      </c>
      <c r="M19" s="2"/>
      <c r="N19" s="9"/>
    </row>
    <row r="20" spans="1:14" x14ac:dyDescent="0.25">
      <c r="A20" s="7">
        <v>16</v>
      </c>
      <c r="B20" s="3" t="s">
        <v>38</v>
      </c>
      <c r="C20" s="7" t="s">
        <v>11</v>
      </c>
      <c r="D20" s="7">
        <v>2010</v>
      </c>
      <c r="E20" s="3">
        <v>110</v>
      </c>
      <c r="F20" s="7" t="s">
        <v>16</v>
      </c>
      <c r="G20" s="3" t="s">
        <v>32</v>
      </c>
      <c r="H20" s="7" t="s">
        <v>30</v>
      </c>
      <c r="I20" s="3">
        <v>76</v>
      </c>
      <c r="J20" s="3">
        <v>102</v>
      </c>
      <c r="K20" s="3">
        <v>178</v>
      </c>
      <c r="L20" s="3">
        <v>196.779</v>
      </c>
      <c r="M20" s="3"/>
      <c r="N20" s="9"/>
    </row>
    <row r="21" spans="1:14" x14ac:dyDescent="0.25">
      <c r="M21">
        <f xml:space="preserve"> SUM(L18:L20)</f>
        <v>652.59539999999993</v>
      </c>
      <c r="N21" s="9"/>
    </row>
    <row r="23" spans="1:14" x14ac:dyDescent="0.25">
      <c r="A23" s="5">
        <v>28</v>
      </c>
      <c r="B23" s="1" t="s">
        <v>39</v>
      </c>
      <c r="C23" s="5" t="s">
        <v>11</v>
      </c>
      <c r="D23" s="5">
        <v>2010</v>
      </c>
      <c r="E23" s="1">
        <v>73.599999999999994</v>
      </c>
      <c r="F23" s="5" t="s">
        <v>16</v>
      </c>
      <c r="G23" s="1" t="s">
        <v>26</v>
      </c>
      <c r="H23" s="5" t="s">
        <v>30</v>
      </c>
      <c r="I23" s="1">
        <v>63</v>
      </c>
      <c r="J23" s="1">
        <v>77</v>
      </c>
      <c r="K23" s="1">
        <v>140</v>
      </c>
      <c r="L23" s="1">
        <v>187.768</v>
      </c>
      <c r="M23" s="1"/>
      <c r="N23" s="9" t="s">
        <v>64</v>
      </c>
    </row>
    <row r="24" spans="1:14" x14ac:dyDescent="0.25">
      <c r="A24" s="6">
        <v>29</v>
      </c>
      <c r="B24" s="2" t="s">
        <v>48</v>
      </c>
      <c r="C24" s="6" t="s">
        <v>11</v>
      </c>
      <c r="D24" s="6">
        <v>2008</v>
      </c>
      <c r="E24" s="2">
        <v>91.5</v>
      </c>
      <c r="F24" s="6" t="s">
        <v>16</v>
      </c>
      <c r="G24" s="2" t="s">
        <v>26</v>
      </c>
      <c r="H24" s="6" t="s">
        <v>43</v>
      </c>
      <c r="I24" s="2">
        <v>97</v>
      </c>
      <c r="J24" s="2">
        <v>130</v>
      </c>
      <c r="K24" s="2">
        <v>227</v>
      </c>
      <c r="L24" s="2">
        <v>270.76560000000001</v>
      </c>
      <c r="M24" s="2"/>
      <c r="N24" s="9"/>
    </row>
    <row r="25" spans="1:14" x14ac:dyDescent="0.25">
      <c r="A25" s="7">
        <v>27</v>
      </c>
      <c r="B25" s="3" t="s">
        <v>25</v>
      </c>
      <c r="C25" s="7" t="s">
        <v>11</v>
      </c>
      <c r="D25" s="7">
        <v>2012</v>
      </c>
      <c r="E25" s="3">
        <v>53</v>
      </c>
      <c r="F25" s="7" t="s">
        <v>16</v>
      </c>
      <c r="G25" s="3" t="s">
        <v>26</v>
      </c>
      <c r="H25" s="7" t="s">
        <v>14</v>
      </c>
      <c r="I25" s="3">
        <v>31</v>
      </c>
      <c r="J25" s="3">
        <v>38</v>
      </c>
      <c r="K25" s="3">
        <v>69</v>
      </c>
      <c r="L25" s="3">
        <v>116.8515</v>
      </c>
      <c r="M25" s="3"/>
      <c r="N25" s="9"/>
    </row>
    <row r="26" spans="1:14" x14ac:dyDescent="0.25">
      <c r="M26">
        <f>SUM(L23:L25)</f>
        <v>575.38509999999997</v>
      </c>
      <c r="N26" s="9"/>
    </row>
    <row r="28" spans="1:14" x14ac:dyDescent="0.25">
      <c r="A28" s="5">
        <v>21</v>
      </c>
      <c r="B28" s="1" t="s">
        <v>15</v>
      </c>
      <c r="C28" s="5" t="s">
        <v>11</v>
      </c>
      <c r="D28" s="5">
        <v>2012</v>
      </c>
      <c r="E28" s="1">
        <v>24.3</v>
      </c>
      <c r="F28" s="5" t="s">
        <v>16</v>
      </c>
      <c r="G28" s="1" t="s">
        <v>17</v>
      </c>
      <c r="H28" s="5" t="s">
        <v>14</v>
      </c>
      <c r="I28" s="1">
        <v>21</v>
      </c>
      <c r="J28" s="1">
        <v>26</v>
      </c>
      <c r="K28" s="1">
        <v>47</v>
      </c>
      <c r="L28" s="1">
        <v>181.655</v>
      </c>
      <c r="M28" s="1"/>
      <c r="N28" s="9" t="s">
        <v>65</v>
      </c>
    </row>
    <row r="29" spans="1:14" x14ac:dyDescent="0.25">
      <c r="A29" s="6">
        <v>20</v>
      </c>
      <c r="B29" s="2" t="s">
        <v>24</v>
      </c>
      <c r="C29" s="6" t="s">
        <v>19</v>
      </c>
      <c r="D29" s="6">
        <v>2009</v>
      </c>
      <c r="E29" s="2">
        <v>51.7</v>
      </c>
      <c r="F29" s="6" t="s">
        <v>16</v>
      </c>
      <c r="G29" s="2" t="s">
        <v>17</v>
      </c>
      <c r="H29" s="6" t="s">
        <v>22</v>
      </c>
      <c r="I29" s="2">
        <v>35</v>
      </c>
      <c r="J29" s="2">
        <v>44</v>
      </c>
      <c r="K29" s="2">
        <v>79</v>
      </c>
      <c r="L29" s="2">
        <v>118.56319999999999</v>
      </c>
      <c r="M29" s="2">
        <f>L29*1.5</f>
        <v>177.84479999999999</v>
      </c>
      <c r="N29" s="9"/>
    </row>
    <row r="30" spans="1:14" x14ac:dyDescent="0.25">
      <c r="A30" s="7">
        <v>22</v>
      </c>
      <c r="B30" s="3" t="s">
        <v>51</v>
      </c>
      <c r="C30" s="7" t="s">
        <v>11</v>
      </c>
      <c r="D30" s="7">
        <v>2008</v>
      </c>
      <c r="E30" s="3">
        <v>65</v>
      </c>
      <c r="F30" s="7" t="s">
        <v>16</v>
      </c>
      <c r="G30" s="3" t="s">
        <v>17</v>
      </c>
      <c r="H30" s="7" t="s">
        <v>43</v>
      </c>
      <c r="I30" s="3">
        <v>58</v>
      </c>
      <c r="J30" s="3">
        <v>74</v>
      </c>
      <c r="K30" s="3">
        <v>132</v>
      </c>
      <c r="L30" s="3">
        <v>191.84880000000001</v>
      </c>
      <c r="M30" s="3"/>
      <c r="N30" s="9"/>
    </row>
    <row r="31" spans="1:14" x14ac:dyDescent="0.25">
      <c r="M31">
        <f>SUM(L28,M29,L30)</f>
        <v>551.34860000000003</v>
      </c>
      <c r="N31" s="9"/>
    </row>
    <row r="33" spans="1:14" x14ac:dyDescent="0.25">
      <c r="A33" s="5">
        <v>13</v>
      </c>
      <c r="B33" s="1" t="s">
        <v>33</v>
      </c>
      <c r="C33" s="5" t="s">
        <v>11</v>
      </c>
      <c r="D33" s="5">
        <v>2011</v>
      </c>
      <c r="E33" s="1">
        <v>44.4</v>
      </c>
      <c r="F33" s="5" t="s">
        <v>12</v>
      </c>
      <c r="G33" s="1" t="s">
        <v>13</v>
      </c>
      <c r="H33" s="5" t="s">
        <v>30</v>
      </c>
      <c r="I33" s="1">
        <v>53</v>
      </c>
      <c r="J33" s="1">
        <v>67</v>
      </c>
      <c r="K33" s="1">
        <v>120</v>
      </c>
      <c r="L33" s="1">
        <v>237.024</v>
      </c>
      <c r="M33" s="1"/>
      <c r="N33" s="9" t="s">
        <v>61</v>
      </c>
    </row>
    <row r="34" spans="1:14" x14ac:dyDescent="0.25">
      <c r="A34" s="6">
        <v>10</v>
      </c>
      <c r="B34" s="2" t="s">
        <v>18</v>
      </c>
      <c r="C34" s="6" t="s">
        <v>19</v>
      </c>
      <c r="D34" s="6">
        <v>2013</v>
      </c>
      <c r="E34" s="2">
        <v>40.5</v>
      </c>
      <c r="F34" s="6" t="s">
        <v>12</v>
      </c>
      <c r="G34" s="2" t="s">
        <v>13</v>
      </c>
      <c r="H34" s="6" t="s">
        <v>20</v>
      </c>
      <c r="I34" s="2">
        <v>41</v>
      </c>
      <c r="J34" s="2">
        <v>54</v>
      </c>
      <c r="K34" s="2">
        <v>95</v>
      </c>
      <c r="L34" s="2">
        <v>174.54349999999999</v>
      </c>
      <c r="M34" s="2">
        <f>L34*1.5</f>
        <v>261.81524999999999</v>
      </c>
      <c r="N34" s="9"/>
    </row>
    <row r="35" spans="1:14" x14ac:dyDescent="0.25">
      <c r="A35" s="7">
        <v>11</v>
      </c>
      <c r="B35" s="3" t="s">
        <v>21</v>
      </c>
      <c r="C35" s="7" t="s">
        <v>19</v>
      </c>
      <c r="D35" s="7">
        <v>2011</v>
      </c>
      <c r="E35" s="3">
        <v>50.5</v>
      </c>
      <c r="F35" s="7" t="s">
        <v>12</v>
      </c>
      <c r="G35" s="3" t="s">
        <v>13</v>
      </c>
      <c r="H35" s="7" t="s">
        <v>22</v>
      </c>
      <c r="I35" s="3">
        <v>47</v>
      </c>
      <c r="J35" s="3">
        <v>61</v>
      </c>
      <c r="K35" s="3">
        <v>108</v>
      </c>
      <c r="L35" s="3">
        <v>164.98079999999999</v>
      </c>
      <c r="M35" s="3">
        <f>L35*1.5</f>
        <v>247.47119999999998</v>
      </c>
      <c r="N35" s="9"/>
    </row>
    <row r="36" spans="1:14" x14ac:dyDescent="0.25">
      <c r="M36">
        <f>SUM(L33,M34:M35)</f>
        <v>746.31044999999995</v>
      </c>
      <c r="N36" s="9"/>
    </row>
    <row r="38" spans="1:14" x14ac:dyDescent="0.25">
      <c r="A38" s="5">
        <v>24</v>
      </c>
      <c r="B38" s="1" t="s">
        <v>34</v>
      </c>
      <c r="C38" s="5" t="s">
        <v>11</v>
      </c>
      <c r="D38" s="5">
        <v>2009</v>
      </c>
      <c r="E38" s="1">
        <v>100.7</v>
      </c>
      <c r="F38" s="5" t="s">
        <v>16</v>
      </c>
      <c r="G38" s="1" t="s">
        <v>35</v>
      </c>
      <c r="H38" s="5" t="s">
        <v>30</v>
      </c>
      <c r="I38" s="1">
        <v>90</v>
      </c>
      <c r="J38" s="1">
        <v>113</v>
      </c>
      <c r="K38" s="1">
        <v>203</v>
      </c>
      <c r="L38" s="1">
        <v>232.13050000000001</v>
      </c>
      <c r="M38" s="1"/>
      <c r="N38" s="9" t="s">
        <v>62</v>
      </c>
    </row>
    <row r="39" spans="1:14" x14ac:dyDescent="0.25">
      <c r="A39" s="6">
        <v>23</v>
      </c>
      <c r="B39" s="2" t="s">
        <v>50</v>
      </c>
      <c r="C39" s="6" t="s">
        <v>11</v>
      </c>
      <c r="D39" s="6">
        <v>2007</v>
      </c>
      <c r="E39" s="2">
        <v>81.3</v>
      </c>
      <c r="F39" s="6" t="s">
        <v>16</v>
      </c>
      <c r="G39" s="2" t="s">
        <v>35</v>
      </c>
      <c r="H39" s="6" t="s">
        <v>43</v>
      </c>
      <c r="I39" s="2">
        <v>88</v>
      </c>
      <c r="J39" s="2">
        <v>98</v>
      </c>
      <c r="K39" s="2">
        <v>186</v>
      </c>
      <c r="L39" s="2">
        <v>235.56899999999999</v>
      </c>
      <c r="M39" s="2"/>
      <c r="N39" s="9"/>
    </row>
    <row r="40" spans="1:14" x14ac:dyDescent="0.25">
      <c r="A40" s="7">
        <v>25</v>
      </c>
      <c r="B40" s="3" t="s">
        <v>54</v>
      </c>
      <c r="C40" s="7" t="s">
        <v>19</v>
      </c>
      <c r="D40" s="7">
        <v>2004</v>
      </c>
      <c r="E40" s="3">
        <v>52.2</v>
      </c>
      <c r="F40" s="7" t="s">
        <v>16</v>
      </c>
      <c r="G40" s="3" t="s">
        <v>35</v>
      </c>
      <c r="H40" s="7" t="s">
        <v>55</v>
      </c>
      <c r="I40" s="3">
        <v>45</v>
      </c>
      <c r="J40" s="3">
        <v>54</v>
      </c>
      <c r="K40" s="3">
        <v>99</v>
      </c>
      <c r="L40" s="3">
        <v>147.51990000000001</v>
      </c>
      <c r="M40" s="3">
        <f>L40*1.5</f>
        <v>221.27985000000001</v>
      </c>
      <c r="N40" s="9"/>
    </row>
    <row r="41" spans="1:14" x14ac:dyDescent="0.25">
      <c r="M41">
        <f>SUM(L38:L39,M40)</f>
        <v>688.97935000000007</v>
      </c>
      <c r="N41" s="9"/>
    </row>
  </sheetData>
  <mergeCells count="9">
    <mergeCell ref="A1:N1"/>
    <mergeCell ref="N3:N6"/>
    <mergeCell ref="N38:N41"/>
    <mergeCell ref="N33:N36"/>
    <mergeCell ref="N28:N31"/>
    <mergeCell ref="N23:N26"/>
    <mergeCell ref="N18:N21"/>
    <mergeCell ref="N13:N16"/>
    <mergeCell ref="N8:N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Prohl</dc:creator>
  <cp:lastModifiedBy>Karel Prohl</cp:lastModifiedBy>
  <dcterms:created xsi:type="dcterms:W3CDTF">2024-08-31T12:10:30Z</dcterms:created>
  <dcterms:modified xsi:type="dcterms:W3CDTF">2024-08-31T14:22:08Z</dcterms:modified>
</cp:coreProperties>
</file>